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pf_mPrzedsiewzieciaAnalityczni" sheetId="1" r:id="rId1"/>
  </sheets>
  <definedNames>
    <definedName name="_xlnm.Print_Area" localSheetId="0">'Wpf_mPrzedsiewzieciaAnalityczni'!$A$1:$O$40</definedName>
    <definedName name="_xlnm.Print_Titles" localSheetId="0">'Wpf_mPrzedsiewzieciaAnalityczni'!$4:$6</definedName>
  </definedNames>
  <calcPr fullCalcOnLoad="1"/>
</workbook>
</file>

<file path=xl/sharedStrings.xml><?xml version="1.0" encoding="utf-8"?>
<sst xmlns="http://schemas.openxmlformats.org/spreadsheetml/2006/main" count="62" uniqueCount="35">
  <si>
    <t/>
  </si>
  <si>
    <t xml:space="preserve">    Rozdział</t>
  </si>
  <si>
    <t>Łączne
nakłady
finansowe</t>
  </si>
  <si>
    <t xml:space="preserve"> Wartość przedsięwzięcia:</t>
  </si>
  <si>
    <t xml:space="preserve"> - środki własne miasta</t>
  </si>
  <si>
    <t xml:space="preserve">Wykaz przedsięwzięć do WPF /zmiany/
</t>
  </si>
  <si>
    <t>1.</t>
  </si>
  <si>
    <t>- środki własne miasta</t>
  </si>
  <si>
    <t>A.1</t>
  </si>
  <si>
    <t>I.</t>
  </si>
  <si>
    <t>Lp.</t>
  </si>
  <si>
    <t>Nazwa i cel przedsięwzięcia</t>
  </si>
  <si>
    <t>Okres realizacji</t>
  </si>
  <si>
    <t>Limity wydatków w poszczególnych latach</t>
  </si>
  <si>
    <t>Limit zobowiązań</t>
  </si>
  <si>
    <t>Źródło</t>
  </si>
  <si>
    <t>A</t>
  </si>
  <si>
    <t xml:space="preserve"> Ogółem przedsięwzięcia</t>
  </si>
  <si>
    <t>- środki wg. art. 5 ust. 1 pkt 2 i 3 u.f.p.</t>
  </si>
  <si>
    <t xml:space="preserve">Załącznik 
do autopoprawki
</t>
  </si>
  <si>
    <t>Projekty związane z programami realizowanymi z udziałem środków, o których mowa w art. 5 ust.1 pkt 2 i 3 u. o f. p.</t>
  </si>
  <si>
    <t xml:space="preserve"> Ogółem przedsięwzięcia majątkowe</t>
  </si>
  <si>
    <t>- kredyty pozaprojektowe</t>
  </si>
  <si>
    <t xml:space="preserve"> - kredyty pozaprojektowe</t>
  </si>
  <si>
    <t>- środki inne</t>
  </si>
  <si>
    <t>B</t>
  </si>
  <si>
    <t>B.1</t>
  </si>
  <si>
    <t>WYDZIAŁ SYSTEMÓW ZARZĄDZANIA I USŁUG INFORMATYCZNYCH</t>
  </si>
  <si>
    <t xml:space="preserve"> Ogółem przedsięwzięcia bieżące</t>
  </si>
  <si>
    <t>Wydatki
 poniesione do
2018-12-31</t>
  </si>
  <si>
    <t>System monitorowania efektywności miasta inteligentnego w ramach audytu miejskiego</t>
  </si>
  <si>
    <t>2019-2021</t>
  </si>
  <si>
    <t>710        71095</t>
  </si>
  <si>
    <t>Zakup dedykowanego oprogramowania i sprzętu w ramach projektu "System monitorowania efektywności miasta inteligentnego w ramach audytu miejskiego"</t>
  </si>
  <si>
    <t>710    71095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</si>
</sst>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[$-415]d\ mmmm\ yyyy"/>
    <numFmt numFmtId="175" formatCode="0.0"/>
  </numFmts>
  <fonts count="49">
    <font>
      <sz val="10"/>
      <name val="Arial"/>
      <family val="0"/>
    </font>
    <font>
      <b/>
      <sz val="10"/>
      <name val="SansSerif"/>
      <family val="0"/>
    </font>
    <font>
      <sz val="8"/>
      <name val="Times New Roman"/>
      <family val="1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SansSerif"/>
      <family val="0"/>
    </font>
    <font>
      <sz val="8"/>
      <name val="Sans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Sans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Sans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9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>
        <color indexed="8"/>
      </left>
      <right style="thin"/>
      <top style="medium"/>
      <bottom>
        <color indexed="9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0" fontId="47" fillId="0" borderId="0" xfId="0" applyFont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top"/>
    </xf>
    <xf numFmtId="0" fontId="4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6" fillId="35" borderId="16" xfId="0" applyFont="1" applyFill="1" applyBorder="1" applyAlignment="1">
      <alignment horizontal="left" vertical="top" wrapText="1"/>
    </xf>
    <xf numFmtId="3" fontId="6" fillId="35" borderId="17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 horizontal="left" vertical="top" wrapText="1"/>
    </xf>
    <xf numFmtId="3" fontId="6" fillId="35" borderId="18" xfId="0" applyNumberFormat="1" applyFont="1" applyFill="1" applyBorder="1" applyAlignment="1">
      <alignment horizontal="right" vertical="top" wrapText="1"/>
    </xf>
    <xf numFmtId="49" fontId="8" fillId="0" borderId="17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left" vertical="center" wrapText="1"/>
    </xf>
    <xf numFmtId="3" fontId="8" fillId="0" borderId="17" xfId="0" applyNumberFormat="1" applyFont="1" applyBorder="1" applyAlignment="1">
      <alignment vertical="top"/>
    </xf>
    <xf numFmtId="3" fontId="6" fillId="0" borderId="21" xfId="0" applyNumberFormat="1" applyFont="1" applyBorder="1" applyAlignment="1">
      <alignment vertical="top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vertical="center" wrapText="1"/>
    </xf>
    <xf numFmtId="49" fontId="6" fillId="33" borderId="21" xfId="0" applyNumberFormat="1" applyFont="1" applyFill="1" applyBorder="1" applyAlignment="1">
      <alignment horizontal="left" vertical="top" wrapText="1"/>
    </xf>
    <xf numFmtId="3" fontId="6" fillId="35" borderId="0" xfId="0" applyNumberFormat="1" applyFont="1" applyFill="1" applyAlignment="1">
      <alignment horizontal="right" vertical="top" wrapText="1"/>
    </xf>
    <xf numFmtId="0" fontId="7" fillId="0" borderId="22" xfId="0" applyFont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/>
    </xf>
    <xf numFmtId="0" fontId="8" fillId="35" borderId="24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1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8" fillId="0" borderId="17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horizontal="left" vertical="center" wrapText="1"/>
    </xf>
    <xf numFmtId="3" fontId="8" fillId="0" borderId="25" xfId="0" applyNumberFormat="1" applyFont="1" applyBorder="1" applyAlignment="1">
      <alignment vertical="top"/>
    </xf>
    <xf numFmtId="0" fontId="9" fillId="35" borderId="16" xfId="0" applyFont="1" applyFill="1" applyBorder="1" applyAlignment="1">
      <alignment horizontal="left" vertical="top" wrapText="1"/>
    </xf>
    <xf numFmtId="0" fontId="10" fillId="35" borderId="26" xfId="0" applyFont="1" applyFill="1" applyBorder="1" applyAlignment="1">
      <alignment horizontal="left" vertical="top" wrapText="1"/>
    </xf>
    <xf numFmtId="0" fontId="10" fillId="35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9" fillId="35" borderId="14" xfId="0" applyFont="1" applyFill="1" applyBorder="1" applyAlignment="1">
      <alignment horizontal="left" vertical="top" wrapText="1"/>
    </xf>
    <xf numFmtId="0" fontId="10" fillId="35" borderId="27" xfId="0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left" vertical="top" wrapText="1"/>
    </xf>
    <xf numFmtId="49" fontId="6" fillId="35" borderId="17" xfId="0" applyNumberFormat="1" applyFont="1" applyFill="1" applyBorder="1" applyAlignment="1">
      <alignment horizontal="left" vertical="top" wrapText="1"/>
    </xf>
    <xf numFmtId="49" fontId="6" fillId="35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9" fillId="33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3" fontId="8" fillId="0" borderId="28" xfId="0" applyNumberFormat="1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left" vertical="center" wrapText="1"/>
    </xf>
    <xf numFmtId="3" fontId="6" fillId="35" borderId="30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textRotation="90" wrapText="1"/>
    </xf>
    <xf numFmtId="0" fontId="3" fillId="34" borderId="34" xfId="0" applyFont="1" applyFill="1" applyBorder="1" applyAlignment="1">
      <alignment horizontal="center" textRotation="90" wrapText="1"/>
    </xf>
    <xf numFmtId="0" fontId="1" fillId="33" borderId="0" xfId="0" applyFont="1" applyFill="1" applyAlignment="1">
      <alignment horizontal="center" wrapText="1"/>
    </xf>
    <xf numFmtId="0" fontId="4" fillId="34" borderId="33" xfId="0" applyFont="1" applyFill="1" applyBorder="1" applyAlignment="1">
      <alignment horizontal="center" vertical="center" textRotation="90" wrapText="1"/>
    </xf>
    <xf numFmtId="0" fontId="4" fillId="34" borderId="34" xfId="0" applyFont="1" applyFill="1" applyBorder="1" applyAlignment="1">
      <alignment horizontal="center" vertical="center" textRotation="90" wrapText="1"/>
    </xf>
    <xf numFmtId="3" fontId="6" fillId="35" borderId="13" xfId="0" applyNumberFormat="1" applyFont="1" applyFill="1" applyBorder="1" applyAlignment="1">
      <alignment horizontal="right" vertical="top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12" zoomScalePageLayoutView="0" workbookViewId="0" topLeftCell="A1">
      <selection activeCell="V16" sqref="V16"/>
    </sheetView>
  </sheetViews>
  <sheetFormatPr defaultColWidth="9.140625" defaultRowHeight="12.75"/>
  <cols>
    <col min="1" max="1" width="3.7109375" style="1" customWidth="1"/>
    <col min="2" max="2" width="39.421875" style="1" customWidth="1"/>
    <col min="3" max="3" width="5.00390625" style="1" customWidth="1"/>
    <col min="4" max="4" width="7.8515625" style="1" customWidth="1"/>
    <col min="5" max="5" width="29.00390625" style="1" customWidth="1"/>
    <col min="6" max="6" width="11.7109375" style="1" customWidth="1"/>
    <col min="7" max="7" width="10.140625" style="1" customWidth="1"/>
    <col min="8" max="8" width="9.57421875" style="1" customWidth="1"/>
    <col min="9" max="9" width="9.140625" style="1" customWidth="1"/>
    <col min="10" max="10" width="9.421875" style="1" customWidth="1"/>
    <col min="11" max="14" width="8.57421875" style="1" customWidth="1"/>
    <col min="15" max="15" width="10.7109375" style="1" customWidth="1"/>
    <col min="16" max="16" width="3.421875" style="1" customWidth="1"/>
    <col min="17" max="16384" width="9.140625" style="1" customWidth="1"/>
  </cols>
  <sheetData>
    <row r="1" spans="1:16" ht="4.5" customHeight="1">
      <c r="A1" s="79" t="s">
        <v>0</v>
      </c>
      <c r="B1" s="79"/>
      <c r="C1" s="52"/>
      <c r="D1" s="52"/>
      <c r="E1" s="52"/>
      <c r="F1" s="52"/>
      <c r="G1" s="52"/>
      <c r="H1" s="52"/>
      <c r="I1" s="52"/>
      <c r="J1" s="52"/>
      <c r="K1" s="78" t="s">
        <v>19</v>
      </c>
      <c r="L1" s="78"/>
      <c r="M1" s="78"/>
      <c r="N1" s="78"/>
      <c r="O1" s="78"/>
      <c r="P1" s="9"/>
    </row>
    <row r="2" spans="1:16" ht="24" customHeight="1" thickBot="1">
      <c r="A2" s="79"/>
      <c r="B2" s="79"/>
      <c r="C2" s="84" t="s">
        <v>5</v>
      </c>
      <c r="D2" s="84"/>
      <c r="E2" s="84"/>
      <c r="F2" s="84"/>
      <c r="G2" s="84"/>
      <c r="H2" s="84"/>
      <c r="I2" s="84"/>
      <c r="J2" s="84"/>
      <c r="K2" s="78"/>
      <c r="L2" s="78"/>
      <c r="M2" s="78"/>
      <c r="N2" s="78"/>
      <c r="O2" s="78"/>
      <c r="P2" s="9"/>
    </row>
    <row r="3" spans="1:16" ht="6" customHeight="1" hidden="1">
      <c r="A3" s="77" t="s">
        <v>0</v>
      </c>
      <c r="B3" s="77"/>
      <c r="C3" s="76" t="s">
        <v>0</v>
      </c>
      <c r="D3" s="76"/>
      <c r="E3" s="76"/>
      <c r="F3" s="76"/>
      <c r="G3" s="76"/>
      <c r="H3" s="76"/>
      <c r="I3" s="76"/>
      <c r="J3" s="76"/>
      <c r="K3" s="76"/>
      <c r="L3" s="60"/>
      <c r="M3" s="60"/>
      <c r="N3" s="60"/>
      <c r="O3" s="68"/>
      <c r="P3" s="2"/>
    </row>
    <row r="4" spans="1:16" ht="22.5" customHeight="1">
      <c r="A4" s="90" t="s">
        <v>10</v>
      </c>
      <c r="B4" s="88" t="s">
        <v>11</v>
      </c>
      <c r="C4" s="85" t="s">
        <v>12</v>
      </c>
      <c r="D4" s="82" t="s">
        <v>1</v>
      </c>
      <c r="E4" s="4"/>
      <c r="F4" s="5"/>
      <c r="G4" s="75" t="s">
        <v>13</v>
      </c>
      <c r="H4" s="75"/>
      <c r="I4" s="75"/>
      <c r="J4" s="75"/>
      <c r="K4" s="75"/>
      <c r="L4" s="75"/>
      <c r="M4" s="75"/>
      <c r="N4" s="75"/>
      <c r="O4" s="80" t="s">
        <v>14</v>
      </c>
      <c r="P4" s="2"/>
    </row>
    <row r="5" spans="1:16" ht="37.5" customHeight="1">
      <c r="A5" s="91"/>
      <c r="B5" s="89"/>
      <c r="C5" s="86"/>
      <c r="D5" s="83"/>
      <c r="E5" s="6" t="s">
        <v>15</v>
      </c>
      <c r="F5" s="7" t="s">
        <v>2</v>
      </c>
      <c r="G5" s="7" t="s">
        <v>29</v>
      </c>
      <c r="H5" s="6">
        <v>2019</v>
      </c>
      <c r="I5" s="6">
        <v>2020</v>
      </c>
      <c r="J5" s="6">
        <v>2021</v>
      </c>
      <c r="K5" s="6">
        <v>2022</v>
      </c>
      <c r="L5" s="6">
        <v>2023</v>
      </c>
      <c r="M5" s="6">
        <v>2024</v>
      </c>
      <c r="N5" s="6">
        <v>2025</v>
      </c>
      <c r="O5" s="81"/>
      <c r="P5" s="2"/>
    </row>
    <row r="6" spans="1:16" ht="9.75" customHeight="1">
      <c r="A6" s="21">
        <v>1</v>
      </c>
      <c r="B6" s="22">
        <v>2</v>
      </c>
      <c r="C6" s="22">
        <v>3</v>
      </c>
      <c r="D6" s="21">
        <v>4</v>
      </c>
      <c r="E6" s="22">
        <v>5</v>
      </c>
      <c r="F6" s="22">
        <v>6</v>
      </c>
      <c r="G6" s="21">
        <v>7</v>
      </c>
      <c r="H6" s="22">
        <v>9</v>
      </c>
      <c r="I6" s="21">
        <v>10</v>
      </c>
      <c r="J6" s="22">
        <v>11</v>
      </c>
      <c r="K6" s="22">
        <v>12</v>
      </c>
      <c r="L6" s="22">
        <v>13</v>
      </c>
      <c r="M6" s="22">
        <v>14</v>
      </c>
      <c r="N6" s="22">
        <v>15</v>
      </c>
      <c r="O6" s="22">
        <v>19</v>
      </c>
      <c r="P6" s="2"/>
    </row>
    <row r="7" spans="1:16" ht="18.75" customHeight="1">
      <c r="A7" s="33"/>
      <c r="B7" s="10" t="s">
        <v>17</v>
      </c>
      <c r="C7" s="61"/>
      <c r="D7" s="62"/>
      <c r="E7" s="63" t="s">
        <v>0</v>
      </c>
      <c r="F7" s="11">
        <f>F24+F8</f>
        <v>1898750</v>
      </c>
      <c r="G7" s="11">
        <f>G24+G8</f>
        <v>0</v>
      </c>
      <c r="H7" s="11">
        <f>H24+H8</f>
        <v>392300</v>
      </c>
      <c r="I7" s="11">
        <f>I24+I8</f>
        <v>490200</v>
      </c>
      <c r="J7" s="11">
        <f>J24+J8</f>
        <v>1016250</v>
      </c>
      <c r="K7" s="11">
        <f>K24+K8</f>
        <v>0</v>
      </c>
      <c r="L7" s="11">
        <f>L24+L8</f>
        <v>0</v>
      </c>
      <c r="M7" s="11">
        <f>M24+M8</f>
        <v>0</v>
      </c>
      <c r="N7" s="11">
        <f>N24+N8</f>
        <v>0</v>
      </c>
      <c r="O7" s="11">
        <f>O24+O8</f>
        <v>1898750</v>
      </c>
      <c r="P7" s="2"/>
    </row>
    <row r="8" spans="1:16" s="53" customFormat="1" ht="13.5" customHeight="1">
      <c r="A8" s="34" t="s">
        <v>16</v>
      </c>
      <c r="B8" s="12" t="s">
        <v>28</v>
      </c>
      <c r="C8" s="49"/>
      <c r="D8" s="50"/>
      <c r="E8" s="51"/>
      <c r="F8" s="13">
        <f>F9+F10+F11+F12</f>
        <v>1145250</v>
      </c>
      <c r="G8" s="13">
        <f>G9+G10+G11+G12</f>
        <v>0</v>
      </c>
      <c r="H8" s="13">
        <f>H9+H10+H11+H12</f>
        <v>389100</v>
      </c>
      <c r="I8" s="13">
        <f>I9+I10+I11+I12</f>
        <v>265200</v>
      </c>
      <c r="J8" s="13">
        <f>J9+J10+J11+J12</f>
        <v>490950</v>
      </c>
      <c r="K8" s="13">
        <f>K9+K10+K11+K12</f>
        <v>0</v>
      </c>
      <c r="L8" s="13">
        <f>L9+L10+L11+L12</f>
        <v>0</v>
      </c>
      <c r="M8" s="13">
        <f>M9+M10+M11+M12</f>
        <v>0</v>
      </c>
      <c r="N8" s="13">
        <f>N9+N10+N11+N12</f>
        <v>0</v>
      </c>
      <c r="O8" s="87">
        <f>O13</f>
        <v>1145250</v>
      </c>
      <c r="P8" s="52"/>
    </row>
    <row r="9" spans="1:16" s="53" customFormat="1" ht="13.5" customHeight="1">
      <c r="A9" s="35"/>
      <c r="B9" s="57" t="s">
        <v>7</v>
      </c>
      <c r="C9" s="54"/>
      <c r="D9" s="55"/>
      <c r="E9" s="56"/>
      <c r="F9" s="15">
        <f>F14</f>
        <v>189100</v>
      </c>
      <c r="G9" s="15">
        <f>G14</f>
        <v>0</v>
      </c>
      <c r="H9" s="15">
        <f>H14</f>
        <v>33800</v>
      </c>
      <c r="I9" s="15">
        <f>I14</f>
        <v>52400</v>
      </c>
      <c r="J9" s="15">
        <f>J14</f>
        <v>102900</v>
      </c>
      <c r="K9" s="15">
        <f>K14</f>
        <v>0</v>
      </c>
      <c r="L9" s="15">
        <f>L14</f>
        <v>0</v>
      </c>
      <c r="M9" s="15">
        <f>M14</f>
        <v>0</v>
      </c>
      <c r="N9" s="15">
        <f>N14</f>
        <v>0</v>
      </c>
      <c r="O9" s="13"/>
      <c r="P9" s="52"/>
    </row>
    <row r="10" spans="1:16" s="53" customFormat="1" ht="13.5" customHeight="1">
      <c r="A10" s="35"/>
      <c r="B10" s="57" t="s">
        <v>18</v>
      </c>
      <c r="C10" s="54"/>
      <c r="D10" s="55"/>
      <c r="E10" s="56"/>
      <c r="F10" s="15">
        <f>F15</f>
        <v>812727</v>
      </c>
      <c r="G10" s="15">
        <f>G15</f>
        <v>0</v>
      </c>
      <c r="H10" s="15">
        <f>H15</f>
        <v>302005</v>
      </c>
      <c r="I10" s="15">
        <f>I15</f>
        <v>180880</v>
      </c>
      <c r="J10" s="15">
        <f>J15</f>
        <v>329842</v>
      </c>
      <c r="K10" s="15">
        <f>K15</f>
        <v>0</v>
      </c>
      <c r="L10" s="15">
        <f>L15</f>
        <v>0</v>
      </c>
      <c r="M10" s="15">
        <f>M15</f>
        <v>0</v>
      </c>
      <c r="N10" s="15">
        <f>N15</f>
        <v>0</v>
      </c>
      <c r="O10" s="13"/>
      <c r="P10" s="52"/>
    </row>
    <row r="11" spans="1:16" s="53" customFormat="1" ht="13.5" customHeight="1">
      <c r="A11" s="35"/>
      <c r="B11" s="57" t="s">
        <v>22</v>
      </c>
      <c r="C11" s="54"/>
      <c r="D11" s="55"/>
      <c r="E11" s="56"/>
      <c r="F11" s="15">
        <f>F16</f>
        <v>0</v>
      </c>
      <c r="G11" s="15">
        <f>G16</f>
        <v>0</v>
      </c>
      <c r="H11" s="15">
        <f>H16</f>
        <v>0</v>
      </c>
      <c r="I11" s="15">
        <f>I16</f>
        <v>0</v>
      </c>
      <c r="J11" s="15">
        <f>J16</f>
        <v>0</v>
      </c>
      <c r="K11" s="15">
        <f>K16</f>
        <v>0</v>
      </c>
      <c r="L11" s="15">
        <f>L16</f>
        <v>0</v>
      </c>
      <c r="M11" s="15">
        <f>M16</f>
        <v>0</v>
      </c>
      <c r="N11" s="15">
        <f>N16</f>
        <v>0</v>
      </c>
      <c r="O11" s="13"/>
      <c r="P11" s="52"/>
    </row>
    <row r="12" spans="1:16" s="53" customFormat="1" ht="13.5" customHeight="1">
      <c r="A12" s="35"/>
      <c r="B12" s="58" t="s">
        <v>24</v>
      </c>
      <c r="C12" s="54"/>
      <c r="D12" s="55"/>
      <c r="E12" s="56"/>
      <c r="F12" s="15">
        <f>F17</f>
        <v>143423</v>
      </c>
      <c r="G12" s="15">
        <f>G17</f>
        <v>0</v>
      </c>
      <c r="H12" s="15">
        <f>H17</f>
        <v>53295</v>
      </c>
      <c r="I12" s="15">
        <f>I17</f>
        <v>31920</v>
      </c>
      <c r="J12" s="15">
        <f>J17</f>
        <v>58208</v>
      </c>
      <c r="K12" s="15">
        <f>K17</f>
        <v>0</v>
      </c>
      <c r="L12" s="15">
        <f>L17</f>
        <v>0</v>
      </c>
      <c r="M12" s="15">
        <f>M17</f>
        <v>0</v>
      </c>
      <c r="N12" s="15">
        <f>N17</f>
        <v>0</v>
      </c>
      <c r="O12" s="13"/>
      <c r="P12" s="52"/>
    </row>
    <row r="13" spans="1:15" s="59" customFormat="1" ht="35.25" customHeight="1">
      <c r="A13" s="36" t="s">
        <v>8</v>
      </c>
      <c r="B13" s="19" t="s">
        <v>20</v>
      </c>
      <c r="C13" s="44"/>
      <c r="D13" s="44"/>
      <c r="E13" s="44"/>
      <c r="F13" s="8">
        <f>SUM(F14:F17)</f>
        <v>1145250</v>
      </c>
      <c r="G13" s="8">
        <f>SUM(G14:G17)</f>
        <v>0</v>
      </c>
      <c r="H13" s="8">
        <f aca="true" t="shared" si="0" ref="H13:N13">SUM(H14:H17)</f>
        <v>389100</v>
      </c>
      <c r="I13" s="8">
        <f t="shared" si="0"/>
        <v>265200</v>
      </c>
      <c r="J13" s="8">
        <f t="shared" si="0"/>
        <v>490950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>O18</f>
        <v>1145250</v>
      </c>
    </row>
    <row r="14" spans="1:15" s="27" customFormat="1" ht="12.75">
      <c r="A14" s="37"/>
      <c r="B14" s="16" t="s">
        <v>7</v>
      </c>
      <c r="C14" s="45"/>
      <c r="D14" s="45"/>
      <c r="E14" s="45"/>
      <c r="F14" s="46">
        <f>F20</f>
        <v>189100</v>
      </c>
      <c r="G14" s="46">
        <f aca="true" t="shared" si="1" ref="G14:N14">G20</f>
        <v>0</v>
      </c>
      <c r="H14" s="46">
        <f t="shared" si="1"/>
        <v>33800</v>
      </c>
      <c r="I14" s="46">
        <f t="shared" si="1"/>
        <v>52400</v>
      </c>
      <c r="J14" s="46">
        <f t="shared" si="1"/>
        <v>102900</v>
      </c>
      <c r="K14" s="46">
        <f t="shared" si="1"/>
        <v>0</v>
      </c>
      <c r="L14" s="46">
        <f t="shared" si="1"/>
        <v>0</v>
      </c>
      <c r="M14" s="46">
        <f t="shared" si="1"/>
        <v>0</v>
      </c>
      <c r="N14" s="46">
        <f t="shared" si="1"/>
        <v>0</v>
      </c>
      <c r="O14" s="46"/>
    </row>
    <row r="15" spans="1:15" s="27" customFormat="1" ht="12.75">
      <c r="A15" s="37"/>
      <c r="B15" s="29" t="s">
        <v>18</v>
      </c>
      <c r="C15" s="45"/>
      <c r="D15" s="45"/>
      <c r="E15" s="45"/>
      <c r="F15" s="46">
        <f aca="true" t="shared" si="2" ref="F15:N17">F21</f>
        <v>812727</v>
      </c>
      <c r="G15" s="46">
        <f t="shared" si="2"/>
        <v>0</v>
      </c>
      <c r="H15" s="46">
        <f t="shared" si="2"/>
        <v>302005</v>
      </c>
      <c r="I15" s="46">
        <f t="shared" si="2"/>
        <v>180880</v>
      </c>
      <c r="J15" s="46">
        <f t="shared" si="2"/>
        <v>329842</v>
      </c>
      <c r="K15" s="46">
        <f t="shared" si="2"/>
        <v>0</v>
      </c>
      <c r="L15" s="46">
        <f t="shared" si="2"/>
        <v>0</v>
      </c>
      <c r="M15" s="46">
        <f t="shared" si="2"/>
        <v>0</v>
      </c>
      <c r="N15" s="46">
        <f t="shared" si="2"/>
        <v>0</v>
      </c>
      <c r="O15" s="46"/>
    </row>
    <row r="16" spans="1:15" s="27" customFormat="1" ht="12" customHeight="1">
      <c r="A16" s="37"/>
      <c r="B16" s="16" t="s">
        <v>22</v>
      </c>
      <c r="C16" s="45"/>
      <c r="D16" s="45"/>
      <c r="E16" s="45"/>
      <c r="F16" s="46">
        <f t="shared" si="2"/>
        <v>0</v>
      </c>
      <c r="G16" s="46">
        <f t="shared" si="2"/>
        <v>0</v>
      </c>
      <c r="H16" s="46">
        <f t="shared" si="2"/>
        <v>0</v>
      </c>
      <c r="I16" s="46">
        <f t="shared" si="2"/>
        <v>0</v>
      </c>
      <c r="J16" s="46">
        <f t="shared" si="2"/>
        <v>0</v>
      </c>
      <c r="K16" s="46">
        <f t="shared" si="2"/>
        <v>0</v>
      </c>
      <c r="L16" s="46">
        <f t="shared" si="2"/>
        <v>0</v>
      </c>
      <c r="M16" s="46">
        <f t="shared" si="2"/>
        <v>0</v>
      </c>
      <c r="N16" s="46">
        <f t="shared" si="2"/>
        <v>0</v>
      </c>
      <c r="O16" s="46"/>
    </row>
    <row r="17" spans="1:15" s="27" customFormat="1" ht="13.5" customHeight="1">
      <c r="A17" s="38"/>
      <c r="B17" s="30" t="s">
        <v>24</v>
      </c>
      <c r="C17" s="18"/>
      <c r="D17" s="18"/>
      <c r="E17" s="18"/>
      <c r="F17" s="46">
        <f t="shared" si="2"/>
        <v>143423</v>
      </c>
      <c r="G17" s="46">
        <f t="shared" si="2"/>
        <v>0</v>
      </c>
      <c r="H17" s="46">
        <f t="shared" si="2"/>
        <v>53295</v>
      </c>
      <c r="I17" s="46">
        <f t="shared" si="2"/>
        <v>31920</v>
      </c>
      <c r="J17" s="46">
        <f t="shared" si="2"/>
        <v>58208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/>
    </row>
    <row r="18" spans="1:15" s="28" customFormat="1" ht="25.5" customHeight="1">
      <c r="A18" s="39" t="s">
        <v>9</v>
      </c>
      <c r="B18" s="23" t="s">
        <v>27</v>
      </c>
      <c r="C18" s="42"/>
      <c r="D18" s="42"/>
      <c r="E18" s="42"/>
      <c r="F18" s="26">
        <f aca="true" t="shared" si="3" ref="F18:O18">F19</f>
        <v>1145250</v>
      </c>
      <c r="G18" s="26">
        <f t="shared" si="3"/>
        <v>0</v>
      </c>
      <c r="H18" s="26">
        <f t="shared" si="3"/>
        <v>389100</v>
      </c>
      <c r="I18" s="26">
        <f t="shared" si="3"/>
        <v>265200</v>
      </c>
      <c r="J18" s="26">
        <f t="shared" si="3"/>
        <v>490950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1145250</v>
      </c>
    </row>
    <row r="19" spans="1:15" s="28" customFormat="1" ht="27.75" customHeight="1">
      <c r="A19" s="40" t="s">
        <v>6</v>
      </c>
      <c r="B19" s="19" t="s">
        <v>30</v>
      </c>
      <c r="C19" s="71" t="s">
        <v>31</v>
      </c>
      <c r="D19" s="73" t="s">
        <v>32</v>
      </c>
      <c r="E19" s="31" t="s">
        <v>3</v>
      </c>
      <c r="F19" s="26">
        <f>F20+F21+F22+F23</f>
        <v>1145250</v>
      </c>
      <c r="G19" s="26">
        <f aca="true" t="shared" si="4" ref="G19:N19">G20+G21+G22+G23</f>
        <v>0</v>
      </c>
      <c r="H19" s="26">
        <f t="shared" si="4"/>
        <v>389100</v>
      </c>
      <c r="I19" s="26">
        <f t="shared" si="4"/>
        <v>265200</v>
      </c>
      <c r="J19" s="26">
        <f t="shared" si="4"/>
        <v>490950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v>1145250</v>
      </c>
    </row>
    <row r="20" spans="1:15" s="28" customFormat="1" ht="18.75" customHeight="1">
      <c r="A20" s="41"/>
      <c r="B20" s="43"/>
      <c r="C20" s="72"/>
      <c r="D20" s="74"/>
      <c r="E20" s="24" t="s">
        <v>4</v>
      </c>
      <c r="F20" s="25">
        <f>SUM(G20:N20)</f>
        <v>189100</v>
      </c>
      <c r="G20" s="25">
        <v>0</v>
      </c>
      <c r="H20" s="25">
        <v>33800</v>
      </c>
      <c r="I20" s="25">
        <v>52400</v>
      </c>
      <c r="J20" s="25">
        <v>102900</v>
      </c>
      <c r="K20" s="25">
        <v>0</v>
      </c>
      <c r="L20" s="25">
        <v>0</v>
      </c>
      <c r="M20" s="25">
        <v>0</v>
      </c>
      <c r="N20" s="25">
        <v>0</v>
      </c>
      <c r="O20" s="25"/>
    </row>
    <row r="21" spans="1:15" s="28" customFormat="1" ht="12" customHeight="1">
      <c r="A21" s="41"/>
      <c r="B21" s="43"/>
      <c r="C21" s="72"/>
      <c r="D21" s="74"/>
      <c r="E21" s="29" t="s">
        <v>18</v>
      </c>
      <c r="F21" s="25">
        <f>SUM(G21:N21)</f>
        <v>812727</v>
      </c>
      <c r="G21" s="25"/>
      <c r="H21" s="25">
        <v>302005</v>
      </c>
      <c r="I21" s="25">
        <v>180880</v>
      </c>
      <c r="J21" s="25">
        <v>329842</v>
      </c>
      <c r="K21" s="25">
        <v>0</v>
      </c>
      <c r="L21" s="25">
        <v>0</v>
      </c>
      <c r="M21" s="25">
        <v>0</v>
      </c>
      <c r="N21" s="25">
        <v>0</v>
      </c>
      <c r="O21" s="25"/>
    </row>
    <row r="22" spans="1:15" s="3" customFormat="1" ht="15" customHeight="1">
      <c r="A22" s="41"/>
      <c r="B22" s="43"/>
      <c r="C22" s="72"/>
      <c r="D22" s="74"/>
      <c r="E22" s="24" t="s">
        <v>23</v>
      </c>
      <c r="F22" s="25">
        <f>SUM(G22:N22)</f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/>
    </row>
    <row r="23" spans="1:15" s="3" customFormat="1" ht="16.5" customHeight="1" thickBot="1">
      <c r="A23" s="64"/>
      <c r="B23" s="65"/>
      <c r="C23" s="66"/>
      <c r="D23" s="67"/>
      <c r="E23" s="47" t="s">
        <v>24</v>
      </c>
      <c r="F23" s="48">
        <f>SUM(G23:N23)</f>
        <v>143423</v>
      </c>
      <c r="G23" s="48">
        <v>0</v>
      </c>
      <c r="H23" s="48">
        <v>53295</v>
      </c>
      <c r="I23" s="48">
        <v>31920</v>
      </c>
      <c r="J23" s="48">
        <v>58208</v>
      </c>
      <c r="K23" s="48">
        <v>0</v>
      </c>
      <c r="L23" s="48">
        <v>0</v>
      </c>
      <c r="M23" s="48">
        <v>0</v>
      </c>
      <c r="N23" s="48">
        <v>0</v>
      </c>
      <c r="O23" s="48"/>
    </row>
    <row r="24" spans="1:16" s="53" customFormat="1" ht="13.5" customHeight="1">
      <c r="A24" s="34" t="s">
        <v>25</v>
      </c>
      <c r="B24" s="12" t="s">
        <v>21</v>
      </c>
      <c r="C24" s="49"/>
      <c r="D24" s="50"/>
      <c r="E24" s="51"/>
      <c r="F24" s="13">
        <f>F26+F27+F28+F29</f>
        <v>753500</v>
      </c>
      <c r="G24" s="13">
        <f aca="true" t="shared" si="5" ref="G24:N24">G26+G27+G28+G29</f>
        <v>0</v>
      </c>
      <c r="H24" s="13">
        <f t="shared" si="5"/>
        <v>3200</v>
      </c>
      <c r="I24" s="13">
        <f t="shared" si="5"/>
        <v>225000</v>
      </c>
      <c r="J24" s="13">
        <f t="shared" si="5"/>
        <v>525300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3">
        <f t="shared" si="5"/>
        <v>0</v>
      </c>
      <c r="O24" s="69">
        <f>O30</f>
        <v>753500</v>
      </c>
      <c r="P24" s="52"/>
    </row>
    <row r="25" spans="1:16" s="53" customFormat="1" ht="9" customHeight="1">
      <c r="A25" s="35"/>
      <c r="B25" s="14"/>
      <c r="C25" s="54"/>
      <c r="D25" s="55"/>
      <c r="E25" s="56"/>
      <c r="F25" s="15"/>
      <c r="G25" s="13"/>
      <c r="H25" s="32"/>
      <c r="I25" s="15"/>
      <c r="J25" s="15"/>
      <c r="K25" s="15"/>
      <c r="L25" s="15"/>
      <c r="M25" s="15"/>
      <c r="N25" s="15"/>
      <c r="O25" s="13"/>
      <c r="P25" s="52"/>
    </row>
    <row r="26" spans="1:16" s="53" customFormat="1" ht="13.5" customHeight="1">
      <c r="A26" s="35"/>
      <c r="B26" s="57" t="s">
        <v>7</v>
      </c>
      <c r="C26" s="54"/>
      <c r="D26" s="55"/>
      <c r="E26" s="56"/>
      <c r="F26" s="15">
        <f>F31</f>
        <v>3200</v>
      </c>
      <c r="G26" s="15">
        <f>G31</f>
        <v>0</v>
      </c>
      <c r="H26" s="15">
        <f>H31</f>
        <v>3200</v>
      </c>
      <c r="I26" s="15">
        <f>I31</f>
        <v>0</v>
      </c>
      <c r="J26" s="15">
        <f>J31</f>
        <v>0</v>
      </c>
      <c r="K26" s="15">
        <f>K31</f>
        <v>0</v>
      </c>
      <c r="L26" s="15">
        <f>L31</f>
        <v>0</v>
      </c>
      <c r="M26" s="15">
        <f>M31</f>
        <v>0</v>
      </c>
      <c r="N26" s="15">
        <f>N31</f>
        <v>0</v>
      </c>
      <c r="O26" s="13"/>
      <c r="P26" s="52"/>
    </row>
    <row r="27" spans="1:16" s="53" customFormat="1" ht="13.5" customHeight="1">
      <c r="A27" s="35"/>
      <c r="B27" s="57" t="s">
        <v>18</v>
      </c>
      <c r="C27" s="54"/>
      <c r="D27" s="55"/>
      <c r="E27" s="56"/>
      <c r="F27" s="15">
        <f>F32</f>
        <v>637755</v>
      </c>
      <c r="G27" s="15">
        <f>G32</f>
        <v>0</v>
      </c>
      <c r="H27" s="15">
        <f>H32</f>
        <v>0</v>
      </c>
      <c r="I27" s="15">
        <f>I32</f>
        <v>191250</v>
      </c>
      <c r="J27" s="15">
        <f>J32</f>
        <v>446505</v>
      </c>
      <c r="K27" s="15">
        <f>K32</f>
        <v>0</v>
      </c>
      <c r="L27" s="15">
        <f>L32</f>
        <v>0</v>
      </c>
      <c r="M27" s="15">
        <f>M32</f>
        <v>0</v>
      </c>
      <c r="N27" s="15">
        <f>N32</f>
        <v>0</v>
      </c>
      <c r="O27" s="13"/>
      <c r="P27" s="52"/>
    </row>
    <row r="28" spans="1:16" s="53" customFormat="1" ht="13.5" customHeight="1">
      <c r="A28" s="35"/>
      <c r="B28" s="57" t="s">
        <v>22</v>
      </c>
      <c r="C28" s="54"/>
      <c r="D28" s="55"/>
      <c r="E28" s="56"/>
      <c r="F28" s="15">
        <f>F33</f>
        <v>0</v>
      </c>
      <c r="G28" s="15">
        <f>G33</f>
        <v>0</v>
      </c>
      <c r="H28" s="15">
        <f>H33</f>
        <v>0</v>
      </c>
      <c r="I28" s="15">
        <f>I33</f>
        <v>0</v>
      </c>
      <c r="J28" s="15">
        <f>J33</f>
        <v>0</v>
      </c>
      <c r="K28" s="15">
        <f>K33</f>
        <v>0</v>
      </c>
      <c r="L28" s="15">
        <f>L33</f>
        <v>0</v>
      </c>
      <c r="M28" s="15">
        <f>M33</f>
        <v>0</v>
      </c>
      <c r="N28" s="15">
        <f>N33</f>
        <v>0</v>
      </c>
      <c r="O28" s="13"/>
      <c r="P28" s="52"/>
    </row>
    <row r="29" spans="1:16" s="53" customFormat="1" ht="13.5" customHeight="1">
      <c r="A29" s="35"/>
      <c r="B29" s="58" t="s">
        <v>24</v>
      </c>
      <c r="C29" s="54"/>
      <c r="D29" s="55"/>
      <c r="E29" s="56"/>
      <c r="F29" s="15">
        <f>F34</f>
        <v>112545</v>
      </c>
      <c r="G29" s="15">
        <f>G34</f>
        <v>0</v>
      </c>
      <c r="H29" s="15">
        <f>H34</f>
        <v>0</v>
      </c>
      <c r="I29" s="15">
        <f>I34</f>
        <v>33750</v>
      </c>
      <c r="J29" s="15">
        <f>J34</f>
        <v>78795</v>
      </c>
      <c r="K29" s="15">
        <f>K34</f>
        <v>0</v>
      </c>
      <c r="L29" s="15">
        <f>L34</f>
        <v>0</v>
      </c>
      <c r="M29" s="15">
        <f>M34</f>
        <v>0</v>
      </c>
      <c r="N29" s="15">
        <f>N34</f>
        <v>0</v>
      </c>
      <c r="O29" s="13"/>
      <c r="P29" s="52"/>
    </row>
    <row r="30" spans="1:15" s="59" customFormat="1" ht="38.25" customHeight="1">
      <c r="A30" s="36" t="s">
        <v>26</v>
      </c>
      <c r="B30" s="19" t="s">
        <v>20</v>
      </c>
      <c r="C30" s="44"/>
      <c r="D30" s="44"/>
      <c r="E30" s="44"/>
      <c r="F30" s="70">
        <f>SUM(F31:F34)</f>
        <v>753500</v>
      </c>
      <c r="G30" s="70">
        <f aca="true" t="shared" si="6" ref="G30:N30">SUM(G31:G34)</f>
        <v>0</v>
      </c>
      <c r="H30" s="70">
        <f t="shared" si="6"/>
        <v>3200</v>
      </c>
      <c r="I30" s="70">
        <f t="shared" si="6"/>
        <v>225000</v>
      </c>
      <c r="J30" s="70">
        <f t="shared" si="6"/>
        <v>525300</v>
      </c>
      <c r="K30" s="70">
        <f t="shared" si="6"/>
        <v>0</v>
      </c>
      <c r="L30" s="70">
        <f t="shared" si="6"/>
        <v>0</v>
      </c>
      <c r="M30" s="70">
        <f t="shared" si="6"/>
        <v>0</v>
      </c>
      <c r="N30" s="70">
        <f t="shared" si="6"/>
        <v>0</v>
      </c>
      <c r="O30" s="70">
        <f>O35</f>
        <v>753500</v>
      </c>
    </row>
    <row r="31" spans="1:15" s="27" customFormat="1" ht="12.75">
      <c r="A31" s="37"/>
      <c r="B31" s="16" t="s">
        <v>7</v>
      </c>
      <c r="C31" s="45"/>
      <c r="D31" s="45"/>
      <c r="E31" s="45"/>
      <c r="F31" s="46">
        <f>F37</f>
        <v>3200</v>
      </c>
      <c r="G31" s="46">
        <f aca="true" t="shared" si="7" ref="G31:N31">G37</f>
        <v>0</v>
      </c>
      <c r="H31" s="46">
        <f t="shared" si="7"/>
        <v>3200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/>
    </row>
    <row r="32" spans="1:15" s="27" customFormat="1" ht="12.75">
      <c r="A32" s="37"/>
      <c r="B32" s="29" t="s">
        <v>18</v>
      </c>
      <c r="C32" s="45"/>
      <c r="D32" s="45"/>
      <c r="E32" s="45"/>
      <c r="F32" s="46">
        <f>F38</f>
        <v>637755</v>
      </c>
      <c r="G32" s="46">
        <f aca="true" t="shared" si="8" ref="G32:N32">G38</f>
        <v>0</v>
      </c>
      <c r="H32" s="46">
        <f t="shared" si="8"/>
        <v>0</v>
      </c>
      <c r="I32" s="46">
        <f t="shared" si="8"/>
        <v>191250</v>
      </c>
      <c r="J32" s="46">
        <f t="shared" si="8"/>
        <v>446505</v>
      </c>
      <c r="K32" s="46">
        <f t="shared" si="8"/>
        <v>0</v>
      </c>
      <c r="L32" s="46">
        <f t="shared" si="8"/>
        <v>0</v>
      </c>
      <c r="M32" s="46">
        <f t="shared" si="8"/>
        <v>0</v>
      </c>
      <c r="N32" s="46">
        <f t="shared" si="8"/>
        <v>0</v>
      </c>
      <c r="O32" s="46"/>
    </row>
    <row r="33" spans="1:15" s="27" customFormat="1" ht="12.75" customHeight="1">
      <c r="A33" s="37"/>
      <c r="B33" s="16" t="s">
        <v>22</v>
      </c>
      <c r="C33" s="45"/>
      <c r="D33" s="45"/>
      <c r="E33" s="45"/>
      <c r="F33" s="46">
        <f>F39</f>
        <v>0</v>
      </c>
      <c r="G33" s="46">
        <f aca="true" t="shared" si="9" ref="G33:N33">G39</f>
        <v>0</v>
      </c>
      <c r="H33" s="46">
        <f t="shared" si="9"/>
        <v>0</v>
      </c>
      <c r="I33" s="46">
        <f t="shared" si="9"/>
        <v>0</v>
      </c>
      <c r="J33" s="46">
        <f t="shared" si="9"/>
        <v>0</v>
      </c>
      <c r="K33" s="46">
        <f t="shared" si="9"/>
        <v>0</v>
      </c>
      <c r="L33" s="46">
        <f t="shared" si="9"/>
        <v>0</v>
      </c>
      <c r="M33" s="46">
        <f t="shared" si="9"/>
        <v>0</v>
      </c>
      <c r="N33" s="46">
        <f t="shared" si="9"/>
        <v>0</v>
      </c>
      <c r="O33" s="46"/>
    </row>
    <row r="34" spans="1:15" s="27" customFormat="1" ht="12.75" customHeight="1">
      <c r="A34" s="38"/>
      <c r="B34" s="30" t="s">
        <v>24</v>
      </c>
      <c r="C34" s="18"/>
      <c r="D34" s="18"/>
      <c r="E34" s="18"/>
      <c r="F34" s="17">
        <f>F40</f>
        <v>112545</v>
      </c>
      <c r="G34" s="17">
        <f aca="true" t="shared" si="10" ref="G34:N34">G40</f>
        <v>0</v>
      </c>
      <c r="H34" s="17">
        <f t="shared" si="10"/>
        <v>0</v>
      </c>
      <c r="I34" s="17">
        <f t="shared" si="10"/>
        <v>33750</v>
      </c>
      <c r="J34" s="17">
        <f t="shared" si="10"/>
        <v>78795</v>
      </c>
      <c r="K34" s="17">
        <f t="shared" si="10"/>
        <v>0</v>
      </c>
      <c r="L34" s="17">
        <f t="shared" si="10"/>
        <v>0</v>
      </c>
      <c r="M34" s="17">
        <f t="shared" si="10"/>
        <v>0</v>
      </c>
      <c r="N34" s="17">
        <f t="shared" si="10"/>
        <v>0</v>
      </c>
      <c r="O34" s="17"/>
    </row>
    <row r="35" spans="1:16" s="20" customFormat="1" ht="25.5" customHeight="1">
      <c r="A35" s="39" t="s">
        <v>9</v>
      </c>
      <c r="B35" s="23" t="s">
        <v>27</v>
      </c>
      <c r="C35" s="42"/>
      <c r="D35" s="42"/>
      <c r="E35" s="42"/>
      <c r="F35" s="26">
        <f>F36</f>
        <v>753500</v>
      </c>
      <c r="G35" s="26">
        <f aca="true" t="shared" si="11" ref="G35:O35">G36</f>
        <v>0</v>
      </c>
      <c r="H35" s="26">
        <f t="shared" si="11"/>
        <v>3200</v>
      </c>
      <c r="I35" s="26">
        <f t="shared" si="11"/>
        <v>225000</v>
      </c>
      <c r="J35" s="26">
        <f t="shared" si="11"/>
        <v>525300</v>
      </c>
      <c r="K35" s="26">
        <f t="shared" si="11"/>
        <v>0</v>
      </c>
      <c r="L35" s="26">
        <f t="shared" si="11"/>
        <v>0</v>
      </c>
      <c r="M35" s="26">
        <f t="shared" si="11"/>
        <v>0</v>
      </c>
      <c r="N35" s="26">
        <f t="shared" si="11"/>
        <v>0</v>
      </c>
      <c r="O35" s="26">
        <f t="shared" si="11"/>
        <v>753500</v>
      </c>
      <c r="P35" s="28"/>
    </row>
    <row r="36" spans="1:15" s="20" customFormat="1" ht="36.75" customHeight="1">
      <c r="A36" s="40" t="s">
        <v>6</v>
      </c>
      <c r="B36" s="19" t="s">
        <v>33</v>
      </c>
      <c r="C36" s="71" t="s">
        <v>31</v>
      </c>
      <c r="D36" s="73" t="s">
        <v>34</v>
      </c>
      <c r="E36" s="31" t="s">
        <v>3</v>
      </c>
      <c r="F36" s="26">
        <f>F37+F38+F39+F40</f>
        <v>753500</v>
      </c>
      <c r="G36" s="26">
        <f aca="true" t="shared" si="12" ref="G36:N36">G37+G38+G39+G40</f>
        <v>0</v>
      </c>
      <c r="H36" s="26">
        <f t="shared" si="12"/>
        <v>3200</v>
      </c>
      <c r="I36" s="26">
        <f t="shared" si="12"/>
        <v>225000</v>
      </c>
      <c r="J36" s="26">
        <f t="shared" si="12"/>
        <v>525300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v>753500</v>
      </c>
    </row>
    <row r="37" spans="1:15" s="20" customFormat="1" ht="18" customHeight="1">
      <c r="A37" s="41"/>
      <c r="B37" s="43"/>
      <c r="C37" s="72"/>
      <c r="D37" s="74"/>
      <c r="E37" s="24" t="s">
        <v>4</v>
      </c>
      <c r="F37" s="25">
        <f>SUM(G37:N37)</f>
        <v>3200</v>
      </c>
      <c r="G37" s="25">
        <v>0</v>
      </c>
      <c r="H37" s="25">
        <v>3200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/>
    </row>
    <row r="38" spans="1:15" s="20" customFormat="1" ht="12" customHeight="1">
      <c r="A38" s="41"/>
      <c r="B38" s="43"/>
      <c r="C38" s="72"/>
      <c r="D38" s="74"/>
      <c r="E38" s="29" t="s">
        <v>18</v>
      </c>
      <c r="F38" s="25">
        <f>SUM(G38:N38)</f>
        <v>637755</v>
      </c>
      <c r="G38" s="25"/>
      <c r="H38" s="25">
        <v>0</v>
      </c>
      <c r="I38" s="25">
        <v>191250</v>
      </c>
      <c r="J38" s="25">
        <v>446505</v>
      </c>
      <c r="K38" s="25">
        <v>0</v>
      </c>
      <c r="L38" s="25">
        <v>0</v>
      </c>
      <c r="M38" s="25">
        <v>0</v>
      </c>
      <c r="N38" s="25">
        <v>0</v>
      </c>
      <c r="O38" s="25"/>
    </row>
    <row r="39" spans="1:15" s="3" customFormat="1" ht="18" customHeight="1">
      <c r="A39" s="41"/>
      <c r="B39" s="43"/>
      <c r="C39" s="72"/>
      <c r="D39" s="74"/>
      <c r="E39" s="24" t="s">
        <v>23</v>
      </c>
      <c r="F39" s="25">
        <f>SUM(G39:N39)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/>
    </row>
    <row r="40" spans="1:15" s="3" customFormat="1" ht="17.25" customHeight="1" thickBot="1">
      <c r="A40" s="64"/>
      <c r="B40" s="65"/>
      <c r="C40" s="66"/>
      <c r="D40" s="67"/>
      <c r="E40" s="47" t="s">
        <v>24</v>
      </c>
      <c r="F40" s="48">
        <f>SUM(G40:N40)</f>
        <v>112545</v>
      </c>
      <c r="G40" s="48">
        <v>0</v>
      </c>
      <c r="H40" s="48">
        <v>0</v>
      </c>
      <c r="I40" s="48">
        <v>33750</v>
      </c>
      <c r="J40" s="48">
        <v>78795</v>
      </c>
      <c r="K40" s="48">
        <v>0</v>
      </c>
      <c r="L40" s="48">
        <v>0</v>
      </c>
      <c r="M40" s="48">
        <v>0</v>
      </c>
      <c r="N40" s="48">
        <v>0</v>
      </c>
      <c r="O40" s="48"/>
    </row>
  </sheetData>
  <sheetProtection/>
  <mergeCells count="15">
    <mergeCell ref="K1:O2"/>
    <mergeCell ref="A1:B2"/>
    <mergeCell ref="A3:B3"/>
    <mergeCell ref="O4:O5"/>
    <mergeCell ref="D4:D5"/>
    <mergeCell ref="C2:J2"/>
    <mergeCell ref="C4:C5"/>
    <mergeCell ref="B4:B5"/>
    <mergeCell ref="A4:A5"/>
    <mergeCell ref="C19:C22"/>
    <mergeCell ref="D19:D22"/>
    <mergeCell ref="G4:N4"/>
    <mergeCell ref="C3:K3"/>
    <mergeCell ref="D36:D39"/>
    <mergeCell ref="C36:C39"/>
  </mergeCells>
  <printOptions horizontalCentered="1"/>
  <pageMargins left="0.03937007874015748" right="0.03937007874015748" top="0.5905511811023623" bottom="0.5511811023622047" header="0.31496062992125984" footer="0.31496062992125984"/>
  <pageSetup fitToHeight="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Zygmunt</dc:creator>
  <cp:keywords/>
  <dc:description/>
  <cp:lastModifiedBy>Ewa Wypych</cp:lastModifiedBy>
  <cp:lastPrinted>2019-03-07T10:06:23Z</cp:lastPrinted>
  <dcterms:created xsi:type="dcterms:W3CDTF">2012-09-04T10:09:00Z</dcterms:created>
  <dcterms:modified xsi:type="dcterms:W3CDTF">2019-03-07T10:07:40Z</dcterms:modified>
  <cp:category/>
  <cp:version/>
  <cp:contentType/>
  <cp:contentStatus/>
</cp:coreProperties>
</file>